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01sedema\01Sedema2025\"/>
    </mc:Choice>
  </mc:AlternateContent>
  <bookViews>
    <workbookView xWindow="-120" yWindow="-120" windowWidth="20730" windowHeight="11160"/>
  </bookViews>
  <sheets>
    <sheet name="Calculo de Emisiones GEI" sheetId="1" r:id="rId1"/>
    <sheet name="GEI_eléctrico_Eficiencia" sheetId="2" state="hidden" r:id="rId2"/>
    <sheet name="Fuentes" sheetId="3" r:id="rId3"/>
  </sheets>
  <definedNames>
    <definedName name="Agree" localSheetId="1">#REF!</definedName>
    <definedName name="Agree">#REF!</definedName>
    <definedName name="Agree2" localSheetId="1">#REF!</definedName>
    <definedName name="Agree2">#REF!</definedName>
    <definedName name="Agree4" localSheetId="1">#REF!</definedName>
    <definedName name="Agree4">#REF!</definedName>
    <definedName name="Agree5" localSheetId="1">#REF!</definedName>
    <definedName name="Agree5">#REF!</definedName>
    <definedName name="Agree6" localSheetId="1">#REF!</definedName>
    <definedName name="Agree6">#REF!</definedName>
    <definedName name="Agree7" localSheetId="1">#REF!</definedName>
    <definedName name="Agree7">#REF!</definedName>
    <definedName name="Agree8" localSheetId="1">#REF!</definedName>
    <definedName name="Agree8">#REF!</definedName>
    <definedName name="Boundary7" localSheetId="1">#REF!</definedName>
    <definedName name="Boundary7">#REF!</definedName>
    <definedName name="Boundary8" localSheetId="1">#REF!</definedName>
    <definedName name="Boundary8">#REF!</definedName>
    <definedName name="Community" localSheetId="1">#REF!</definedName>
    <definedName name="Community">#REF!</definedName>
    <definedName name="Continent" localSheetId="1">#REF!</definedName>
    <definedName name="Continent">#REF!</definedName>
    <definedName name="Country" localSheetId="1">#REF!</definedName>
    <definedName name="Country">#REF!</definedName>
    <definedName name="Economy" localSheetId="1">#REF!</definedName>
    <definedName name="Economy">#REF!</definedName>
    <definedName name="Finance6" localSheetId="1">#REF!</definedName>
    <definedName name="Finance6">#REF!</definedName>
    <definedName name="Finance7" localSheetId="1">#REF!</definedName>
    <definedName name="Finance7">#REF!</definedName>
    <definedName name="Finance8" localSheetId="1">#REF!</definedName>
    <definedName name="Finance8">#REF!</definedName>
    <definedName name="Future3" localSheetId="1">#REF!</definedName>
    <definedName name="Future3">#REF!</definedName>
    <definedName name="Future4" localSheetId="1">#REF!</definedName>
    <definedName name="Future4">#REF!</definedName>
    <definedName name="Future6" localSheetId="1">#REF!</definedName>
    <definedName name="Future6">#REF!</definedName>
    <definedName name="Future8" localSheetId="1">#REF!</definedName>
    <definedName name="Future8">#REF!</definedName>
    <definedName name="Geography" localSheetId="1">#REF!</definedName>
    <definedName name="Geography">#REF!</definedName>
    <definedName name="Method7" localSheetId="1">#REF!</definedName>
    <definedName name="Method7">#REF!</definedName>
    <definedName name="Method8" localSheetId="1">#REF!</definedName>
    <definedName name="Method8">#REF!</definedName>
    <definedName name="Opportunity" localSheetId="1">#REF!</definedName>
    <definedName name="Opportunity">#REF!</definedName>
    <definedName name="Past2" localSheetId="1">#REF!</definedName>
    <definedName name="Past2">#REF!</definedName>
    <definedName name="Past3" localSheetId="1">#REF!</definedName>
    <definedName name="Past3">#REF!</definedName>
    <definedName name="Past4" localSheetId="1">#REF!</definedName>
    <definedName name="Past4">#REF!</definedName>
    <definedName name="Past5" localSheetId="1">#REF!</definedName>
    <definedName name="Past5">#REF!</definedName>
    <definedName name="Past6" localSheetId="1">#REF!</definedName>
    <definedName name="Past6">#REF!</definedName>
    <definedName name="Past8" localSheetId="1">#REF!</definedName>
    <definedName name="Past8">#REF!</definedName>
    <definedName name="Phase6" localSheetId="1">#REF!</definedName>
    <definedName name="Phase6">#REF!</definedName>
    <definedName name="Phase7" localSheetId="1">#REF!</definedName>
    <definedName name="Phase7">#REF!</definedName>
    <definedName name="Risk" localSheetId="1">#REF!</definedName>
    <definedName name="Risk">#REF!</definedName>
    <definedName name="Status2" localSheetId="1">#REF!</definedName>
    <definedName name="Status2">#REF!</definedName>
    <definedName name="Type6" localSheetId="1">#REF!</definedName>
    <definedName name="Type6">#REF!</definedName>
    <definedName name="Type7" localSheetId="1">#REF!</definedName>
    <definedName name="Type7">#REF!</definedName>
    <definedName name="Type8" localSheetId="1">#REF!</definedName>
    <definedName name="Type8">#REF!</definedName>
    <definedName name="Unit" localSheetId="1">#REF!</definedName>
    <definedName name="Unit">#REF!</definedName>
  </definedNames>
  <calcPr calcId="162913"/>
</workbook>
</file>

<file path=xl/calcChain.xml><?xml version="1.0" encoding="utf-8"?>
<calcChain xmlns="http://schemas.openxmlformats.org/spreadsheetml/2006/main">
  <c r="E18" i="2" l="1"/>
  <c r="N18" i="2" s="1"/>
  <c r="M17" i="2"/>
  <c r="L17" i="2"/>
  <c r="E17" i="2"/>
  <c r="N17" i="2" s="1"/>
  <c r="N16" i="2"/>
  <c r="M16" i="2"/>
  <c r="L16" i="2"/>
  <c r="O16" i="2" s="1"/>
  <c r="E16" i="2"/>
  <c r="N15" i="2"/>
  <c r="E15" i="2"/>
  <c r="M15" i="2" s="1"/>
  <c r="E14" i="2"/>
  <c r="N14" i="2" s="1"/>
  <c r="M13" i="2"/>
  <c r="L13" i="2"/>
  <c r="E13" i="2"/>
  <c r="N13" i="2" s="1"/>
  <c r="N12" i="2"/>
  <c r="M12" i="2"/>
  <c r="L12" i="2"/>
  <c r="O12" i="2" s="1"/>
  <c r="E12" i="2"/>
  <c r="E18" i="1"/>
  <c r="J18" i="1" s="1"/>
  <c r="E17" i="1"/>
  <c r="K17" i="1" s="1"/>
  <c r="E16" i="1"/>
  <c r="K16" i="1" s="1"/>
  <c r="E15" i="1"/>
  <c r="I15" i="1" s="1"/>
  <c r="E14" i="1"/>
  <c r="J14" i="1" s="1"/>
  <c r="E13" i="1"/>
  <c r="K13" i="1" s="1"/>
  <c r="E12" i="1"/>
  <c r="K12" i="1" s="1"/>
  <c r="I12" i="1" l="1"/>
  <c r="J12" i="1"/>
  <c r="K18" i="1"/>
  <c r="I16" i="1"/>
  <c r="J16" i="1"/>
  <c r="J15" i="1"/>
  <c r="K15" i="1"/>
  <c r="K14" i="1"/>
  <c r="O17" i="2"/>
  <c r="L16" i="1"/>
  <c r="O13" i="2"/>
  <c r="L18" i="2"/>
  <c r="I13" i="1"/>
  <c r="J13" i="1"/>
  <c r="I14" i="1"/>
  <c r="J17" i="1"/>
  <c r="I18" i="1"/>
  <c r="M14" i="2"/>
  <c r="L15" i="2"/>
  <c r="O15" i="2" s="1"/>
  <c r="M18" i="2"/>
  <c r="I17" i="1"/>
  <c r="L14" i="2"/>
  <c r="O14" i="2" s="1"/>
  <c r="L18" i="1" l="1"/>
  <c r="L12" i="1"/>
  <c r="L15" i="1"/>
  <c r="L14" i="1"/>
  <c r="L13" i="1"/>
  <c r="O18" i="2"/>
  <c r="L17" i="1"/>
  <c r="L20" i="1" l="1"/>
</calcChain>
</file>

<file path=xl/sharedStrings.xml><?xml version="1.0" encoding="utf-8"?>
<sst xmlns="http://schemas.openxmlformats.org/spreadsheetml/2006/main" count="110" uniqueCount="79">
  <si>
    <t>Potencial de calentamiento</t>
  </si>
  <si>
    <t>Nomenclatura</t>
  </si>
  <si>
    <r>
      <rPr>
        <sz val="10"/>
        <rFont val="Arial"/>
      </rPr>
      <t>CO</t>
    </r>
    <r>
      <rPr>
        <sz val="8"/>
        <rFont val="Arial"/>
      </rPr>
      <t>2</t>
    </r>
  </si>
  <si>
    <t>J</t>
  </si>
  <si>
    <r>
      <rPr>
        <sz val="10"/>
        <rFont val="Arial"/>
      </rPr>
      <t>CH</t>
    </r>
    <r>
      <rPr>
        <sz val="8"/>
        <rFont val="Arial"/>
      </rPr>
      <t xml:space="preserve">4 </t>
    </r>
  </si>
  <si>
    <t>K</t>
  </si>
  <si>
    <t>Estimación de emisiones de GEI por consumo de combustibles</t>
  </si>
  <si>
    <r>
      <rPr>
        <sz val="10"/>
        <rFont val="Arial"/>
      </rPr>
      <t>N</t>
    </r>
    <r>
      <rPr>
        <sz val="8"/>
        <rFont val="Arial"/>
      </rPr>
      <t>2</t>
    </r>
    <r>
      <rPr>
        <sz val="10"/>
        <rFont val="Arial"/>
      </rPr>
      <t>O</t>
    </r>
  </si>
  <si>
    <t>L</t>
  </si>
  <si>
    <t>Tipo de combustible</t>
  </si>
  <si>
    <t>Nomenclatura de ecuaciones para cálculo</t>
  </si>
  <si>
    <t>A</t>
  </si>
  <si>
    <t>C=A*B</t>
  </si>
  <si>
    <t>D</t>
  </si>
  <si>
    <t>E</t>
  </si>
  <si>
    <t>F</t>
  </si>
  <si>
    <t>G=C*D</t>
  </si>
  <si>
    <t>H=C*E</t>
  </si>
  <si>
    <t>I=C*F</t>
  </si>
  <si>
    <t>M=(G*J)+(H*K)+(L*I)</t>
  </si>
  <si>
    <t>Consumo</t>
  </si>
  <si>
    <t>Poder Calorifico</t>
  </si>
  <si>
    <t>Unidad</t>
  </si>
  <si>
    <t>Energía (MJ/mes)</t>
  </si>
  <si>
    <t>FE t/MJ</t>
  </si>
  <si>
    <t>Emisiones [t/mes]</t>
  </si>
  <si>
    <r>
      <rPr>
        <b/>
        <sz val="10"/>
        <rFont val="Arial"/>
      </rPr>
      <t>CO</t>
    </r>
    <r>
      <rPr>
        <b/>
        <sz val="8"/>
        <rFont val="Arial"/>
      </rPr>
      <t>2equivalente</t>
    </r>
    <r>
      <rPr>
        <b/>
        <sz val="10"/>
        <rFont val="Arial"/>
      </rPr>
      <t xml:space="preserve"> (t/mes)</t>
    </r>
  </si>
  <si>
    <r>
      <rPr>
        <b/>
        <sz val="10"/>
        <rFont val="Arial"/>
      </rPr>
      <t>CO</t>
    </r>
    <r>
      <rPr>
        <b/>
        <sz val="8"/>
        <rFont val="Arial"/>
      </rPr>
      <t>2</t>
    </r>
  </si>
  <si>
    <r>
      <rPr>
        <b/>
        <sz val="10"/>
        <rFont val="Arial"/>
      </rPr>
      <t>CH</t>
    </r>
    <r>
      <rPr>
        <b/>
        <sz val="8"/>
        <rFont val="Arial"/>
      </rPr>
      <t>4</t>
    </r>
  </si>
  <si>
    <r>
      <rPr>
        <b/>
        <sz val="10"/>
        <rFont val="Arial"/>
      </rPr>
      <t>N</t>
    </r>
    <r>
      <rPr>
        <b/>
        <sz val="8"/>
        <rFont val="Arial"/>
      </rPr>
      <t>2</t>
    </r>
    <r>
      <rPr>
        <b/>
        <sz val="10"/>
        <rFont val="Arial"/>
      </rPr>
      <t>O</t>
    </r>
  </si>
  <si>
    <r>
      <rPr>
        <b/>
        <sz val="10"/>
        <rFont val="Arial"/>
      </rPr>
      <t>CO</t>
    </r>
    <r>
      <rPr>
        <b/>
        <sz val="8"/>
        <rFont val="Arial"/>
      </rPr>
      <t>2</t>
    </r>
  </si>
  <si>
    <r>
      <rPr>
        <b/>
        <sz val="10"/>
        <rFont val="Arial"/>
      </rPr>
      <t>CH</t>
    </r>
    <r>
      <rPr>
        <b/>
        <sz val="8"/>
        <rFont val="Arial"/>
      </rPr>
      <t>4</t>
    </r>
  </si>
  <si>
    <r>
      <rPr>
        <b/>
        <sz val="10"/>
        <rFont val="Arial"/>
      </rPr>
      <t>N</t>
    </r>
    <r>
      <rPr>
        <b/>
        <sz val="8"/>
        <rFont val="Arial"/>
      </rPr>
      <t>2</t>
    </r>
    <r>
      <rPr>
        <b/>
        <sz val="10"/>
        <rFont val="Arial"/>
      </rPr>
      <t>O</t>
    </r>
  </si>
  <si>
    <r>
      <rPr>
        <sz val="10"/>
        <rFont val="Arial"/>
      </rPr>
      <t>Combustóleo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</si>
  <si>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t>[MJ/m3]</t>
  </si>
  <si>
    <r>
      <rPr>
        <sz val="10"/>
        <rFont val="Arial"/>
      </rPr>
      <t>Diésel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</si>
  <si>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r>
      <rPr>
        <sz val="10"/>
        <rFont val="Arial"/>
      </rPr>
      <t>Gas Natural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</si>
  <si>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r>
      <rPr>
        <sz val="10"/>
        <rFont val="Arial"/>
      </rPr>
      <t>Gasolina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</si>
  <si>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t>Gas L.P (m3)</t>
  </si>
  <si>
    <t>Carbón Vegetal (t)</t>
  </si>
  <si>
    <t>[MJ/t]</t>
  </si>
  <si>
    <t>Madera/Leña (t)</t>
  </si>
  <si>
    <t>Nota 1: En caso de que el promovente tenga la energía derivada del consumo de combustible, esta se asume como la letra "C"</t>
  </si>
  <si>
    <t>Nota 2: 1 m3 es igual a 6.2898 barriles</t>
  </si>
  <si>
    <r>
      <rPr>
        <sz val="10"/>
        <rFont val="Arial"/>
      </rPr>
      <t>CO</t>
    </r>
    <r>
      <rPr>
        <sz val="8"/>
        <rFont val="Arial"/>
      </rPr>
      <t>2</t>
    </r>
  </si>
  <si>
    <t>M</t>
  </si>
  <si>
    <r>
      <rPr>
        <sz val="10"/>
        <rFont val="Arial"/>
      </rPr>
      <t>CH</t>
    </r>
    <r>
      <rPr>
        <sz val="8"/>
        <rFont val="Arial"/>
      </rPr>
      <t xml:space="preserve">4 </t>
    </r>
  </si>
  <si>
    <t>N</t>
  </si>
  <si>
    <r>
      <rPr>
        <sz val="10"/>
        <rFont val="Arial"/>
      </rPr>
      <t>N</t>
    </r>
    <r>
      <rPr>
        <sz val="8"/>
        <rFont val="Arial"/>
      </rPr>
      <t>2</t>
    </r>
    <r>
      <rPr>
        <sz val="10"/>
        <rFont val="Arial"/>
      </rPr>
      <t>O</t>
    </r>
  </si>
  <si>
    <t>O</t>
  </si>
  <si>
    <t>G</t>
  </si>
  <si>
    <t>H</t>
  </si>
  <si>
    <t>I</t>
  </si>
  <si>
    <t>J=C*G*(100-D/100)</t>
  </si>
  <si>
    <t>K=C*H*(100-E/100)</t>
  </si>
  <si>
    <t>L=C*I*(100-F/100)</t>
  </si>
  <si>
    <t>M=(M*J)+(N*K)+(L*O)</t>
  </si>
  <si>
    <t>Energía (MJ/año)</t>
  </si>
  <si>
    <t>Eficiencia del equipo de control CO2</t>
  </si>
  <si>
    <t>Eficiencia del equipo de control CH4</t>
  </si>
  <si>
    <t>Eficiencia del equipo de control N2O</t>
  </si>
  <si>
    <t>Emisiones [t/año]</t>
  </si>
  <si>
    <r>
      <rPr>
        <b/>
        <sz val="10"/>
        <rFont val="Arial"/>
      </rPr>
      <t>CO</t>
    </r>
    <r>
      <rPr>
        <b/>
        <sz val="8"/>
        <rFont val="Arial"/>
      </rPr>
      <t>2equivalente</t>
    </r>
    <r>
      <rPr>
        <b/>
        <sz val="10"/>
        <rFont val="Arial"/>
      </rPr>
      <t xml:space="preserve"> (t/año)</t>
    </r>
  </si>
  <si>
    <r>
      <rPr>
        <b/>
        <sz val="10"/>
        <rFont val="Arial"/>
      </rPr>
      <t>CO</t>
    </r>
    <r>
      <rPr>
        <b/>
        <sz val="8"/>
        <rFont val="Arial"/>
      </rPr>
      <t>2</t>
    </r>
  </si>
  <si>
    <r>
      <rPr>
        <b/>
        <sz val="10"/>
        <rFont val="Arial"/>
      </rPr>
      <t>CH</t>
    </r>
    <r>
      <rPr>
        <b/>
        <sz val="8"/>
        <rFont val="Arial"/>
      </rPr>
      <t>4</t>
    </r>
  </si>
  <si>
    <r>
      <rPr>
        <b/>
        <sz val="10"/>
        <rFont val="Arial"/>
      </rPr>
      <t>N</t>
    </r>
    <r>
      <rPr>
        <b/>
        <sz val="8"/>
        <rFont val="Arial"/>
      </rPr>
      <t>2</t>
    </r>
    <r>
      <rPr>
        <b/>
        <sz val="10"/>
        <rFont val="Arial"/>
      </rPr>
      <t>O</t>
    </r>
  </si>
  <si>
    <r>
      <rPr>
        <b/>
        <sz val="10"/>
        <rFont val="Arial"/>
      </rPr>
      <t>CO</t>
    </r>
    <r>
      <rPr>
        <b/>
        <sz val="8"/>
        <rFont val="Arial"/>
      </rPr>
      <t>2</t>
    </r>
  </si>
  <si>
    <r>
      <rPr>
        <b/>
        <sz val="10"/>
        <rFont val="Arial"/>
      </rPr>
      <t>CH</t>
    </r>
    <r>
      <rPr>
        <b/>
        <sz val="8"/>
        <rFont val="Arial"/>
      </rPr>
      <t>4</t>
    </r>
  </si>
  <si>
    <r>
      <rPr>
        <b/>
        <sz val="10"/>
        <rFont val="Arial"/>
      </rPr>
      <t>N</t>
    </r>
    <r>
      <rPr>
        <b/>
        <sz val="8"/>
        <rFont val="Arial"/>
      </rPr>
      <t>2</t>
    </r>
    <r>
      <rPr>
        <b/>
        <sz val="10"/>
        <rFont val="Arial"/>
      </rPr>
      <t>O</t>
    </r>
  </si>
  <si>
    <r>
      <rPr>
        <sz val="10"/>
        <rFont val="Arial"/>
      </rPr>
      <t>Combustóleo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</si>
  <si>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r>
      <rPr>
        <sz val="10"/>
        <rFont val="Arial"/>
      </rPr>
      <t>Diésel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</si>
  <si>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r>
      <rPr>
        <sz val="10"/>
        <rFont val="Arial"/>
      </rPr>
      <t>Gas Natural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</si>
  <si>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r>
      <rPr>
        <sz val="10"/>
        <rFont val="Arial"/>
      </rPr>
      <t>Gasolina (m</t>
    </r>
    <r>
      <rPr>
        <vertAlign val="superscript"/>
        <sz val="10"/>
        <rFont val="Arial"/>
      </rPr>
      <t>3</t>
    </r>
    <r>
      <rPr>
        <sz val="10"/>
        <rFont val="Arial"/>
      </rPr>
      <t>)</t>
    </r>
  </si>
  <si>
    <t>Lista de Combustibles que se considerarán para identificar a los usuarios con un Patrón de Alto Consumo, así como los factores para determinar las equivalencias en términos de barriles equivalentes de petróleo,</t>
  </si>
  <si>
    <t>Acuerdo que establece las particularidades técnicas y las fórmulas para la aplicación de metodologías para el cálculo de emisiones de</t>
  </si>
  <si>
    <t>gases o compuestos de efecto invernadero.</t>
  </si>
  <si>
    <t>Balance Nacional de Energía preeliminar 2023</t>
  </si>
  <si>
    <t>B</t>
  </si>
  <si>
    <t>Total equivalente en toneladas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</si>
</sst>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-;\-* #,##0.00_-;_-* &quot;-&quot;??_-;_-@"/>
    <numFmt numFmtId="165" formatCode="0.00000000"/>
    <numFmt numFmtId="166" formatCode="#,##0.000000"/>
    <numFmt numFmtId="167" formatCode="#,##0.00000"/>
    <numFmt numFmtId="168" formatCode="#,##0.0000000"/>
    <numFmt numFmtId="169" formatCode="0.000"/>
  </numFmts>
  <fonts count="16">
    <font>
      <sz val="11"/>
      <name val="Aptos Narrow"/>
      <scheme val="minor"/>
    </font>
    <font>
      <b/>
      <sz val="10"/>
      <name val="Arial"/>
    </font>
    <font>
      <sz val="10"/>
      <name val="Arial"/>
    </font>
    <font>
      <b/>
      <sz val="9"/>
      <name val="Arial"/>
    </font>
    <font>
      <sz val="11"/>
      <name val="Aptos Narrow"/>
    </font>
    <font>
      <b/>
      <sz val="12"/>
      <name val="Arial"/>
    </font>
    <font>
      <sz val="11"/>
      <name val="Aptos Narrow"/>
    </font>
    <font>
      <b/>
      <sz val="11"/>
      <name val="Aptos Narrow"/>
    </font>
    <font>
      <b/>
      <sz val="10"/>
      <color rgb="FF275317"/>
      <name val="Arial"/>
    </font>
    <font>
      <sz val="11"/>
      <name val="Aptos Narrow"/>
    </font>
    <font>
      <sz val="8"/>
      <name val="Arial"/>
    </font>
    <font>
      <b/>
      <sz val="8"/>
      <name val="Arial"/>
    </font>
    <font>
      <vertAlign val="superscript"/>
      <sz val="10"/>
      <name val="Arial"/>
    </font>
    <font>
      <b/>
      <sz val="11"/>
      <name val="Aptos Narrow"/>
      <family val="2"/>
    </font>
    <font>
      <sz val="10"/>
      <name val="Arial"/>
      <family val="2"/>
    </font>
    <font>
      <b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9F2D0"/>
        <bgColor rgb="FFD9F2D0"/>
      </patternFill>
    </fill>
    <fill>
      <patternFill patternType="solid">
        <fgColor rgb="FFF1CEEE"/>
        <bgColor rgb="FFF1CEEE"/>
      </patternFill>
    </fill>
    <fill>
      <patternFill patternType="solid">
        <fgColor rgb="FFFFFF00"/>
        <bgColor rgb="FFFFFF00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5" fillId="0" borderId="0" xfId="0" applyFont="1"/>
    <xf numFmtId="0" fontId="1" fillId="2" borderId="3" xfId="0" applyFont="1" applyFill="1" applyBorder="1" applyAlignment="1">
      <alignment horizontal="center"/>
    </xf>
    <xf numFmtId="0" fontId="2" fillId="0" borderId="3" xfId="0" applyFont="1" applyBorder="1"/>
    <xf numFmtId="3" fontId="6" fillId="0" borderId="3" xfId="0" applyNumberFormat="1" applyFont="1" applyBorder="1"/>
    <xf numFmtId="165" fontId="2" fillId="0" borderId="3" xfId="0" applyNumberFormat="1" applyFont="1" applyBorder="1" applyAlignment="1">
      <alignment horizontal="center"/>
    </xf>
    <xf numFmtId="11" fontId="2" fillId="0" borderId="3" xfId="0" applyNumberFormat="1" applyFont="1" applyBorder="1"/>
    <xf numFmtId="3" fontId="6" fillId="0" borderId="3" xfId="0" applyNumberFormat="1" applyFont="1" applyBorder="1" applyAlignment="1">
      <alignment horizontal="center"/>
    </xf>
    <xf numFmtId="166" fontId="6" fillId="0" borderId="3" xfId="0" applyNumberFormat="1" applyFont="1" applyBorder="1" applyAlignment="1">
      <alignment horizontal="center"/>
    </xf>
    <xf numFmtId="3" fontId="6" fillId="0" borderId="0" xfId="0" applyNumberFormat="1" applyFont="1"/>
    <xf numFmtId="165" fontId="2" fillId="0" borderId="0" xfId="0" applyNumberFormat="1" applyFont="1"/>
    <xf numFmtId="167" fontId="6" fillId="0" borderId="0" xfId="0" applyNumberFormat="1" applyFont="1"/>
    <xf numFmtId="3" fontId="1" fillId="0" borderId="0" xfId="0" applyNumberFormat="1" applyFont="1"/>
    <xf numFmtId="11" fontId="2" fillId="0" borderId="0" xfId="0" applyNumberFormat="1" applyFont="1"/>
    <xf numFmtId="167" fontId="1" fillId="0" borderId="0" xfId="0" applyNumberFormat="1" applyFont="1"/>
    <xf numFmtId="3" fontId="7" fillId="0" borderId="0" xfId="0" applyNumberFormat="1" applyFont="1"/>
    <xf numFmtId="11" fontId="8" fillId="0" borderId="0" xfId="0" applyNumberFormat="1" applyFont="1" applyAlignment="1">
      <alignment horizontal="right"/>
    </xf>
    <xf numFmtId="166" fontId="8" fillId="0" borderId="0" xfId="0" applyNumberFormat="1" applyFont="1"/>
    <xf numFmtId="168" fontId="8" fillId="0" borderId="0" xfId="0" applyNumberFormat="1" applyFont="1"/>
    <xf numFmtId="1" fontId="2" fillId="0" borderId="0" xfId="0" applyNumberFormat="1" applyFont="1"/>
    <xf numFmtId="0" fontId="2" fillId="4" borderId="3" xfId="0" applyFont="1" applyFill="1" applyBorder="1"/>
    <xf numFmtId="3" fontId="6" fillId="4" borderId="3" xfId="0" applyNumberFormat="1" applyFont="1" applyFill="1" applyBorder="1"/>
    <xf numFmtId="1" fontId="2" fillId="4" borderId="3" xfId="0" applyNumberFormat="1" applyFont="1" applyFill="1" applyBorder="1" applyAlignment="1">
      <alignment horizontal="center"/>
    </xf>
    <xf numFmtId="165" fontId="2" fillId="4" borderId="3" xfId="0" applyNumberFormat="1" applyFont="1" applyFill="1" applyBorder="1" applyAlignment="1">
      <alignment horizontal="center"/>
    </xf>
    <xf numFmtId="4" fontId="6" fillId="0" borderId="3" xfId="0" applyNumberFormat="1" applyFont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3" fontId="9" fillId="0" borderId="3" xfId="0" applyNumberFormat="1" applyFont="1" applyBorder="1"/>
    <xf numFmtId="1" fontId="2" fillId="0" borderId="3" xfId="0" applyNumberFormat="1" applyFont="1" applyBorder="1" applyAlignment="1">
      <alignment horizontal="center"/>
    </xf>
    <xf numFmtId="169" fontId="2" fillId="4" borderId="3" xfId="0" applyNumberFormat="1" applyFont="1" applyFill="1" applyBorder="1" applyAlignment="1">
      <alignment horizontal="center"/>
    </xf>
    <xf numFmtId="3" fontId="13" fillId="0" borderId="8" xfId="0" applyNumberFormat="1" applyFont="1" applyBorder="1" applyAlignment="1">
      <alignment horizontal="center"/>
    </xf>
    <xf numFmtId="0" fontId="14" fillId="0" borderId="3" xfId="0" applyFont="1" applyBorder="1"/>
    <xf numFmtId="0" fontId="1" fillId="2" borderId="4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1" fillId="2" borderId="1" xfId="0" applyFont="1" applyFill="1" applyBorder="1" applyAlignment="1">
      <alignment horizontal="center"/>
    </xf>
    <xf numFmtId="0" fontId="4" fillId="0" borderId="5" xfId="0" applyFont="1" applyBorder="1"/>
    <xf numFmtId="0" fontId="4" fillId="0" borderId="2" xfId="0" applyFont="1" applyBorder="1"/>
    <xf numFmtId="0" fontId="1" fillId="2" borderId="4" xfId="0" applyFont="1" applyFill="1" applyBorder="1" applyAlignment="1">
      <alignment horizontal="center" vertical="center"/>
    </xf>
    <xf numFmtId="0" fontId="4" fillId="0" borderId="6" xfId="0" applyFont="1" applyBorder="1"/>
    <xf numFmtId="0" fontId="3" fillId="3" borderId="1" xfId="0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5" fontId="2" fillId="0" borderId="3" xfId="0" applyNumberFormat="1" applyFont="1" applyBorder="1" applyAlignment="1" applyProtection="1">
      <alignment horizontal="center"/>
    </xf>
    <xf numFmtId="3" fontId="6" fillId="0" borderId="3" xfId="0" applyNumberFormat="1" applyFont="1" applyBorder="1" applyProtection="1"/>
    <xf numFmtId="11" fontId="2" fillId="0" borderId="3" xfId="0" applyNumberFormat="1" applyFont="1" applyBorder="1" applyProtection="1"/>
    <xf numFmtId="3" fontId="6" fillId="0" borderId="3" xfId="0" applyNumberFormat="1" applyFont="1" applyBorder="1" applyAlignment="1" applyProtection="1">
      <alignment horizontal="center"/>
    </xf>
    <xf numFmtId="166" fontId="6" fillId="0" borderId="3" xfId="0" applyNumberFormat="1" applyFont="1" applyBorder="1" applyAlignment="1" applyProtection="1">
      <alignment horizontal="center"/>
    </xf>
    <xf numFmtId="164" fontId="2" fillId="0" borderId="3" xfId="0" applyNumberFormat="1" applyFont="1" applyBorder="1" applyAlignment="1" applyProtection="1">
      <alignment horizontal="center"/>
      <protection locked="0" hidden="1"/>
    </xf>
    <xf numFmtId="164" fontId="2" fillId="0" borderId="3" xfId="0" applyNumberFormat="1" applyFont="1" applyBorder="1" applyAlignment="1" applyProtection="1">
      <alignment horizontal="center"/>
      <protection hidden="1"/>
    </xf>
    <xf numFmtId="0" fontId="15" fillId="3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9" xfId="0" applyFont="1" applyBorder="1" applyAlignment="1"/>
    <xf numFmtId="167" fontId="13" fillId="0" borderId="0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828675</xdr:colOff>
      <xdr:row>22</xdr:row>
      <xdr:rowOff>66675</xdr:rowOff>
    </xdr:from>
    <xdr:ext cx="11953875" cy="10953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305550" cy="40576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571500"/>
          <a:ext cx="6305550" cy="4057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704849</xdr:colOff>
      <xdr:row>24</xdr:row>
      <xdr:rowOff>0</xdr:rowOff>
    </xdr:from>
    <xdr:ext cx="6334125" cy="57626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49" y="4610100"/>
          <a:ext cx="6334125" cy="5762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6410325" cy="51339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4850" y="11210925"/>
          <a:ext cx="6410325" cy="51339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6419850" cy="29622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850" y="16411575"/>
          <a:ext cx="6419850" cy="2962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</xdr:row>
      <xdr:rowOff>171450</xdr:rowOff>
    </xdr:from>
    <xdr:ext cx="5772150" cy="3028950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4850" y="19783425"/>
          <a:ext cx="5772150" cy="3028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"/>
  <sheetViews>
    <sheetView showGridLines="0" tabSelected="1" topLeftCell="A4" workbookViewId="0">
      <selection activeCell="J25" sqref="J25"/>
    </sheetView>
  </sheetViews>
  <sheetFormatPr baseColWidth="10" defaultColWidth="12.625" defaultRowHeight="15" customHeight="1"/>
  <cols>
    <col min="1" max="1" width="19.75" customWidth="1"/>
    <col min="2" max="2" width="10.125" customWidth="1"/>
    <col min="3" max="4" width="16.125" customWidth="1"/>
    <col min="5" max="5" width="12.875" customWidth="1"/>
    <col min="6" max="6" width="14.25" customWidth="1"/>
    <col min="7" max="7" width="13.25" customWidth="1"/>
    <col min="8" max="8" width="13.125" customWidth="1"/>
    <col min="9" max="9" width="12" customWidth="1"/>
    <col min="10" max="10" width="12.625" customWidth="1"/>
    <col min="11" max="11" width="14" customWidth="1"/>
    <col min="12" max="12" width="20.25" customWidth="1"/>
    <col min="13" max="13" width="14.875" customWidth="1"/>
    <col min="14" max="14" width="14.375" customWidth="1"/>
    <col min="15" max="15" width="11.625" customWidth="1"/>
    <col min="16" max="24" width="9.1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2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2.75" customHeight="1">
      <c r="A3" s="1"/>
      <c r="B3" s="2"/>
      <c r="C3" s="2"/>
      <c r="D3" s="2"/>
      <c r="E3" s="2"/>
      <c r="F3" s="2"/>
      <c r="G3" s="2"/>
      <c r="H3" s="2"/>
      <c r="I3" s="2"/>
      <c r="J3" s="44" t="s">
        <v>0</v>
      </c>
      <c r="K3" s="39"/>
      <c r="L3" s="3" t="s">
        <v>1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12.75" customHeight="1">
      <c r="A4" s="1"/>
      <c r="B4" s="2"/>
      <c r="C4" s="2"/>
      <c r="D4" s="2"/>
      <c r="E4" s="2"/>
      <c r="F4" s="2"/>
      <c r="G4" s="2"/>
      <c r="H4" s="2"/>
      <c r="I4" s="2"/>
      <c r="J4" s="4" t="s">
        <v>2</v>
      </c>
      <c r="K4" s="4">
        <v>1</v>
      </c>
      <c r="L4" s="3" t="s">
        <v>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1"/>
      <c r="B5" s="2"/>
      <c r="C5" s="2"/>
      <c r="D5" s="2"/>
      <c r="E5" s="2"/>
      <c r="F5" s="2"/>
      <c r="G5" s="2"/>
      <c r="H5" s="2"/>
      <c r="I5" s="2"/>
      <c r="J5" s="4" t="s">
        <v>4</v>
      </c>
      <c r="K5" s="4">
        <v>28</v>
      </c>
      <c r="L5" s="3" t="s">
        <v>5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12.75" customHeight="1">
      <c r="A6" s="5" t="s">
        <v>6</v>
      </c>
      <c r="B6" s="2"/>
      <c r="C6" s="2"/>
      <c r="D6" s="2"/>
      <c r="E6" s="2"/>
      <c r="F6" s="2"/>
      <c r="G6" s="2"/>
      <c r="H6" s="2"/>
      <c r="I6" s="2"/>
      <c r="J6" s="4" t="s">
        <v>7</v>
      </c>
      <c r="K6" s="4">
        <v>265</v>
      </c>
      <c r="L6" s="3" t="s">
        <v>8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24" ht="12.75" customHeight="1">
      <c r="A8" s="40" t="s">
        <v>9</v>
      </c>
      <c r="B8" s="43" t="s">
        <v>10</v>
      </c>
      <c r="C8" s="38"/>
      <c r="D8" s="38"/>
      <c r="E8" s="38"/>
      <c r="F8" s="38"/>
      <c r="G8" s="38"/>
      <c r="H8" s="38"/>
      <c r="I8" s="38"/>
      <c r="J8" s="38"/>
      <c r="K8" s="38"/>
      <c r="L8" s="39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2.75" customHeight="1">
      <c r="A9" s="41"/>
      <c r="B9" s="3" t="s">
        <v>11</v>
      </c>
      <c r="C9" s="52" t="s">
        <v>77</v>
      </c>
      <c r="D9" s="39"/>
      <c r="E9" s="3" t="s">
        <v>12</v>
      </c>
      <c r="F9" s="3" t="s">
        <v>13</v>
      </c>
      <c r="G9" s="3" t="s">
        <v>14</v>
      </c>
      <c r="H9" s="3" t="s">
        <v>15</v>
      </c>
      <c r="I9" s="3" t="s">
        <v>16</v>
      </c>
      <c r="J9" s="3" t="s">
        <v>17</v>
      </c>
      <c r="K9" s="3" t="s">
        <v>18</v>
      </c>
      <c r="L9" s="3" t="s">
        <v>19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5" customHeight="1">
      <c r="A10" s="41"/>
      <c r="B10" s="35" t="s">
        <v>20</v>
      </c>
      <c r="C10" s="40" t="s">
        <v>21</v>
      </c>
      <c r="D10" s="40" t="s">
        <v>22</v>
      </c>
      <c r="E10" s="35" t="s">
        <v>23</v>
      </c>
      <c r="F10" s="37" t="s">
        <v>24</v>
      </c>
      <c r="G10" s="38"/>
      <c r="H10" s="39"/>
      <c r="I10" s="37" t="s">
        <v>25</v>
      </c>
      <c r="J10" s="38"/>
      <c r="K10" s="39"/>
      <c r="L10" s="35" t="s">
        <v>26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36"/>
      <c r="B11" s="36"/>
      <c r="C11" s="36"/>
      <c r="D11" s="36"/>
      <c r="E11" s="36"/>
      <c r="F11" s="6" t="s">
        <v>27</v>
      </c>
      <c r="G11" s="6" t="s">
        <v>28</v>
      </c>
      <c r="H11" s="6" t="s">
        <v>29</v>
      </c>
      <c r="I11" s="6" t="s">
        <v>30</v>
      </c>
      <c r="J11" s="6" t="s">
        <v>31</v>
      </c>
      <c r="K11" s="6" t="s">
        <v>32</v>
      </c>
      <c r="L11" s="36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7" t="s">
        <v>33</v>
      </c>
      <c r="B12" s="8"/>
      <c r="C12" s="51">
        <v>41864.908799999997</v>
      </c>
      <c r="D12" s="45" t="s">
        <v>34</v>
      </c>
      <c r="E12" s="46">
        <f t="shared" ref="E12:E18" si="0">B12*C12</f>
        <v>0</v>
      </c>
      <c r="F12" s="47">
        <v>7.7399999999999998E-5</v>
      </c>
      <c r="G12" s="47">
        <v>3E-9</v>
      </c>
      <c r="H12" s="47">
        <v>6E-10</v>
      </c>
      <c r="I12" s="48">
        <f t="shared" ref="I12:I18" si="1">F12*E12</f>
        <v>0</v>
      </c>
      <c r="J12" s="49">
        <f t="shared" ref="J12:J18" si="2">G12*E12</f>
        <v>0</v>
      </c>
      <c r="K12" s="49">
        <f t="shared" ref="K12:K18" si="3">H12*E12</f>
        <v>0</v>
      </c>
      <c r="L12" s="11">
        <f>(I12*$K$4)+(J12*$K$5)+(K12*$K$6)</f>
        <v>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7" t="s">
        <v>35</v>
      </c>
      <c r="B13" s="8"/>
      <c r="C13" s="50">
        <v>38147.636999999995</v>
      </c>
      <c r="D13" s="45" t="s">
        <v>34</v>
      </c>
      <c r="E13" s="46">
        <f t="shared" si="0"/>
        <v>0</v>
      </c>
      <c r="F13" s="47">
        <v>7.4099999999999999E-5</v>
      </c>
      <c r="G13" s="47">
        <v>3E-9</v>
      </c>
      <c r="H13" s="47">
        <v>6E-10</v>
      </c>
      <c r="I13" s="48">
        <f t="shared" si="1"/>
        <v>0</v>
      </c>
      <c r="J13" s="49">
        <f t="shared" si="2"/>
        <v>0</v>
      </c>
      <c r="K13" s="49">
        <f t="shared" si="3"/>
        <v>0</v>
      </c>
      <c r="L13" s="11">
        <f t="shared" ref="L13:L18" si="4">(I13*$K$4)+(J13*$K$5)+(K13*$K$6)</f>
        <v>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7" t="s">
        <v>36</v>
      </c>
      <c r="B14" s="8"/>
      <c r="C14" s="50">
        <v>37.808</v>
      </c>
      <c r="D14" s="45" t="s">
        <v>34</v>
      </c>
      <c r="E14" s="46">
        <f t="shared" si="0"/>
        <v>0</v>
      </c>
      <c r="F14" s="47">
        <v>5.6100000000000002E-5</v>
      </c>
      <c r="G14" s="47">
        <v>9.9999999999999986E-10</v>
      </c>
      <c r="H14" s="47">
        <v>9.9999999999999991E-11</v>
      </c>
      <c r="I14" s="48">
        <f t="shared" si="1"/>
        <v>0</v>
      </c>
      <c r="J14" s="49">
        <f t="shared" si="2"/>
        <v>0</v>
      </c>
      <c r="K14" s="49">
        <f t="shared" si="3"/>
        <v>0</v>
      </c>
      <c r="L14" s="11">
        <f t="shared" si="4"/>
        <v>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7" t="s">
        <v>37</v>
      </c>
      <c r="B15" s="8"/>
      <c r="C15" s="50">
        <v>35304.647399999994</v>
      </c>
      <c r="D15" s="45" t="s">
        <v>34</v>
      </c>
      <c r="E15" s="46">
        <f t="shared" si="0"/>
        <v>0</v>
      </c>
      <c r="F15" s="47">
        <v>6.9300000000000004E-5</v>
      </c>
      <c r="G15" s="47">
        <v>3E-9</v>
      </c>
      <c r="H15" s="47">
        <v>6E-10</v>
      </c>
      <c r="I15" s="48">
        <f t="shared" si="1"/>
        <v>0</v>
      </c>
      <c r="J15" s="49">
        <f t="shared" si="2"/>
        <v>0</v>
      </c>
      <c r="K15" s="49">
        <f t="shared" si="3"/>
        <v>0</v>
      </c>
      <c r="L15" s="11">
        <f t="shared" si="4"/>
        <v>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34" t="s">
        <v>38</v>
      </c>
      <c r="B16" s="8"/>
      <c r="C16" s="50">
        <v>26121.539399999998</v>
      </c>
      <c r="D16" s="45" t="s">
        <v>34</v>
      </c>
      <c r="E16" s="46">
        <f t="shared" si="0"/>
        <v>0</v>
      </c>
      <c r="F16" s="47">
        <v>6.3100000000000002E-5</v>
      </c>
      <c r="G16" s="47">
        <v>9.9999999999999986E-10</v>
      </c>
      <c r="H16" s="47">
        <v>9.9999999999999991E-11</v>
      </c>
      <c r="I16" s="48">
        <f t="shared" si="1"/>
        <v>0</v>
      </c>
      <c r="J16" s="49">
        <f t="shared" si="2"/>
        <v>0</v>
      </c>
      <c r="K16" s="49">
        <f t="shared" si="3"/>
        <v>0</v>
      </c>
      <c r="L16" s="11">
        <f t="shared" si="4"/>
        <v>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7" t="s">
        <v>39</v>
      </c>
      <c r="B17" s="8"/>
      <c r="C17" s="50">
        <v>19432</v>
      </c>
      <c r="D17" s="45" t="s">
        <v>40</v>
      </c>
      <c r="E17" s="46">
        <f t="shared" si="0"/>
        <v>0</v>
      </c>
      <c r="F17" s="47">
        <v>1.12E-4</v>
      </c>
      <c r="G17" s="47">
        <v>2.0000000000000002E-7</v>
      </c>
      <c r="H17" s="47">
        <v>3.9999999999999994E-9</v>
      </c>
      <c r="I17" s="48">
        <f t="shared" si="1"/>
        <v>0</v>
      </c>
      <c r="J17" s="49">
        <f t="shared" si="2"/>
        <v>0</v>
      </c>
      <c r="K17" s="49">
        <f t="shared" si="3"/>
        <v>0</v>
      </c>
      <c r="L17" s="11">
        <f t="shared" si="4"/>
        <v>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7" t="s">
        <v>41</v>
      </c>
      <c r="B18" s="8"/>
      <c r="C18" s="50">
        <v>14486</v>
      </c>
      <c r="D18" s="45" t="s">
        <v>40</v>
      </c>
      <c r="E18" s="46">
        <f t="shared" si="0"/>
        <v>0</v>
      </c>
      <c r="F18" s="47">
        <v>1.12E-4</v>
      </c>
      <c r="G18" s="47">
        <v>3.0000000000000004E-8</v>
      </c>
      <c r="H18" s="47">
        <v>3.9999999999999994E-9</v>
      </c>
      <c r="I18" s="48">
        <f t="shared" si="1"/>
        <v>0</v>
      </c>
      <c r="J18" s="49">
        <f t="shared" si="2"/>
        <v>0</v>
      </c>
      <c r="K18" s="49">
        <f t="shared" si="3"/>
        <v>0</v>
      </c>
      <c r="L18" s="11">
        <f t="shared" si="4"/>
        <v>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1" t="s">
        <v>42</v>
      </c>
      <c r="B19" s="13"/>
      <c r="C19" s="14"/>
      <c r="D19" s="14"/>
      <c r="E19" s="13"/>
      <c r="F19" s="2"/>
      <c r="G19" s="2"/>
      <c r="H19" s="2"/>
      <c r="I19" s="13"/>
      <c r="J19" s="15"/>
      <c r="K19" s="15"/>
      <c r="L19" s="1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1" t="s">
        <v>43</v>
      </c>
      <c r="B20" s="13"/>
      <c r="C20" s="14"/>
      <c r="D20" s="14"/>
      <c r="E20" s="13"/>
      <c r="F20" s="2"/>
      <c r="G20" s="2"/>
      <c r="H20" s="2"/>
      <c r="I20" s="55" t="s">
        <v>78</v>
      </c>
      <c r="J20" s="53"/>
      <c r="K20" s="54"/>
      <c r="L20" s="33">
        <f>SUM(L12:L19)</f>
        <v>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2"/>
      <c r="B21" s="2"/>
      <c r="C21" s="2"/>
      <c r="D21" s="2"/>
      <c r="E21" s="16"/>
      <c r="F21" s="17"/>
      <c r="G21" s="17"/>
      <c r="H21" s="17"/>
      <c r="I21" s="16"/>
      <c r="J21" s="18"/>
      <c r="K21" s="18"/>
      <c r="L21" s="19"/>
      <c r="M21" s="2"/>
      <c r="N21" s="13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2"/>
      <c r="B22" s="2"/>
      <c r="C22" s="2"/>
      <c r="D22" s="2"/>
      <c r="E22" s="16"/>
      <c r="F22" s="17"/>
      <c r="G22" s="17"/>
      <c r="H22" s="20"/>
      <c r="I22" s="21"/>
      <c r="J22" s="21"/>
      <c r="K22" s="22"/>
      <c r="L22" s="2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2"/>
      <c r="B23" s="2"/>
      <c r="C23" s="2"/>
      <c r="D23" s="2"/>
      <c r="E23" s="2"/>
      <c r="F23" s="17"/>
      <c r="G23" s="17"/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2"/>
      <c r="B24" s="2"/>
      <c r="C24" s="2"/>
      <c r="D24" s="2"/>
      <c r="E24" s="23"/>
      <c r="F24" s="17"/>
      <c r="G24" s="17"/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2"/>
      <c r="B25" s="2"/>
      <c r="C25" s="2"/>
      <c r="D25" s="2"/>
      <c r="E25" s="23"/>
      <c r="F25" s="17"/>
      <c r="G25" s="17"/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>
      <c r="A26" s="2"/>
      <c r="B26" s="2"/>
      <c r="C26" s="2"/>
      <c r="D26" s="2"/>
      <c r="E26" s="2"/>
      <c r="F26" s="17"/>
      <c r="G26" s="17"/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2"/>
      <c r="B27" s="2"/>
      <c r="C27" s="2"/>
      <c r="D27" s="2"/>
      <c r="E27" s="2"/>
      <c r="F27" s="17"/>
      <c r="G27" s="17"/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2"/>
      <c r="B29" s="2"/>
      <c r="C29" s="2"/>
      <c r="D29" s="2"/>
      <c r="E29" s="2"/>
      <c r="F29" s="2"/>
      <c r="G29" s="17"/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2"/>
      <c r="B30" s="2"/>
      <c r="C30" s="2"/>
      <c r="D30" s="2"/>
      <c r="E30" s="2"/>
      <c r="F30" s="2"/>
      <c r="G30" s="17"/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2"/>
      <c r="B31" s="2"/>
      <c r="C31" s="2"/>
      <c r="D31" s="2"/>
      <c r="E31" s="2"/>
      <c r="F31" s="2"/>
      <c r="G31" s="17"/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2"/>
      <c r="B32" s="2"/>
      <c r="C32" s="2"/>
      <c r="D32" s="2"/>
      <c r="E32" s="2"/>
      <c r="F32" s="2"/>
      <c r="G32" s="17"/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2"/>
      <c r="B33" s="2"/>
      <c r="C33" s="2"/>
      <c r="D33" s="2"/>
      <c r="E33" s="2"/>
      <c r="F33" s="2"/>
      <c r="G33" s="17"/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2"/>
      <c r="B34" s="2"/>
      <c r="C34" s="2"/>
      <c r="D34" s="2"/>
      <c r="E34" s="2"/>
      <c r="F34" s="2"/>
      <c r="G34" s="17"/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2"/>
      <c r="B35" s="2"/>
      <c r="C35" s="2"/>
      <c r="D35" s="2"/>
      <c r="E35" s="2"/>
      <c r="F35" s="2"/>
      <c r="G35" s="17"/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</sheetData>
  <mergeCells count="12">
    <mergeCell ref="J3:K3"/>
    <mergeCell ref="I20:K20"/>
    <mergeCell ref="B10:B11"/>
    <mergeCell ref="F10:H10"/>
    <mergeCell ref="A8:A11"/>
    <mergeCell ref="C9:D9"/>
    <mergeCell ref="E10:E11"/>
    <mergeCell ref="B8:L8"/>
    <mergeCell ref="C10:C11"/>
    <mergeCell ref="D10:D11"/>
    <mergeCell ref="I10:K10"/>
    <mergeCell ref="L10:L11"/>
  </mergeCells>
  <pageMargins left="0.75" right="0.75" top="1" bottom="1" header="0" footer="0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"/>
  <sheetViews>
    <sheetView showGridLines="0" workbookViewId="0"/>
  </sheetViews>
  <sheetFormatPr baseColWidth="10" defaultColWidth="12.625" defaultRowHeight="15" customHeight="1"/>
  <cols>
    <col min="1" max="1" width="19.75" customWidth="1"/>
    <col min="2" max="2" width="10.125" customWidth="1"/>
    <col min="3" max="4" width="16.125" customWidth="1"/>
    <col min="5" max="5" width="12.875" customWidth="1"/>
    <col min="6" max="6" width="19.625" customWidth="1"/>
    <col min="7" max="7" width="21" customWidth="1"/>
    <col min="8" max="8" width="19.875" customWidth="1"/>
    <col min="9" max="9" width="13.625" customWidth="1"/>
    <col min="10" max="10" width="13" customWidth="1"/>
    <col min="11" max="11" width="14.25" customWidth="1"/>
    <col min="12" max="12" width="16.375" customWidth="1"/>
    <col min="13" max="13" width="16.75" customWidth="1"/>
    <col min="14" max="14" width="17" customWidth="1"/>
    <col min="15" max="15" width="20.25" customWidth="1"/>
    <col min="16" max="16" width="14.875" customWidth="1"/>
    <col min="17" max="17" width="14.375" customWidth="1"/>
    <col min="18" max="18" width="11.625" customWidth="1"/>
    <col min="19" max="27" width="9.125" customWidth="1"/>
  </cols>
  <sheetData>
    <row r="1" spans="1:27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2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2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4" t="s">
        <v>0</v>
      </c>
      <c r="N3" s="39"/>
      <c r="O3" s="3" t="s">
        <v>1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" t="s">
        <v>44</v>
      </c>
      <c r="N4" s="4">
        <v>1</v>
      </c>
      <c r="O4" s="3" t="s">
        <v>45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2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" t="s">
        <v>46</v>
      </c>
      <c r="N5" s="4">
        <v>28</v>
      </c>
      <c r="O5" s="3" t="s">
        <v>47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2.75" customHeight="1">
      <c r="A6" s="5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" t="s">
        <v>48</v>
      </c>
      <c r="N6" s="4">
        <v>265</v>
      </c>
      <c r="O6" s="3" t="s">
        <v>49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27" ht="12.75" customHeight="1">
      <c r="A8" s="40" t="s">
        <v>9</v>
      </c>
      <c r="B8" s="43" t="s">
        <v>10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2.75" customHeight="1">
      <c r="A9" s="41"/>
      <c r="B9" s="3" t="s">
        <v>11</v>
      </c>
      <c r="C9" s="42"/>
      <c r="D9" s="39"/>
      <c r="E9" s="3" t="s">
        <v>12</v>
      </c>
      <c r="F9" s="3" t="s">
        <v>13</v>
      </c>
      <c r="G9" s="3" t="s">
        <v>14</v>
      </c>
      <c r="H9" s="3" t="s">
        <v>15</v>
      </c>
      <c r="I9" s="3" t="s">
        <v>50</v>
      </c>
      <c r="J9" s="3" t="s">
        <v>51</v>
      </c>
      <c r="K9" s="3" t="s">
        <v>52</v>
      </c>
      <c r="L9" s="3" t="s">
        <v>53</v>
      </c>
      <c r="M9" s="3" t="s">
        <v>54</v>
      </c>
      <c r="N9" s="3" t="s">
        <v>55</v>
      </c>
      <c r="O9" s="3" t="s">
        <v>56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" customHeight="1">
      <c r="A10" s="41"/>
      <c r="B10" s="35" t="s">
        <v>20</v>
      </c>
      <c r="C10" s="40" t="s">
        <v>21</v>
      </c>
      <c r="D10" s="40" t="s">
        <v>22</v>
      </c>
      <c r="E10" s="35" t="s">
        <v>57</v>
      </c>
      <c r="F10" s="35" t="s">
        <v>58</v>
      </c>
      <c r="G10" s="35" t="s">
        <v>59</v>
      </c>
      <c r="H10" s="35" t="s">
        <v>60</v>
      </c>
      <c r="I10" s="37" t="s">
        <v>24</v>
      </c>
      <c r="J10" s="38"/>
      <c r="K10" s="39"/>
      <c r="L10" s="37" t="s">
        <v>61</v>
      </c>
      <c r="M10" s="38"/>
      <c r="N10" s="39"/>
      <c r="O10" s="35" t="s">
        <v>62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2.75" customHeight="1">
      <c r="A11" s="36"/>
      <c r="B11" s="36"/>
      <c r="C11" s="36"/>
      <c r="D11" s="36"/>
      <c r="E11" s="36"/>
      <c r="F11" s="36"/>
      <c r="G11" s="36"/>
      <c r="H11" s="36"/>
      <c r="I11" s="6" t="s">
        <v>63</v>
      </c>
      <c r="J11" s="6" t="s">
        <v>64</v>
      </c>
      <c r="K11" s="6" t="s">
        <v>65</v>
      </c>
      <c r="L11" s="6" t="s">
        <v>66</v>
      </c>
      <c r="M11" s="6" t="s">
        <v>67</v>
      </c>
      <c r="N11" s="6" t="s">
        <v>68</v>
      </c>
      <c r="O11" s="36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2.75" customHeight="1">
      <c r="A12" s="24" t="s">
        <v>69</v>
      </c>
      <c r="B12" s="25">
        <v>1000</v>
      </c>
      <c r="C12" s="26">
        <v>41864.908799999997</v>
      </c>
      <c r="D12" s="27" t="s">
        <v>34</v>
      </c>
      <c r="E12" s="8">
        <f t="shared" ref="E12:E18" si="0">B12*C12</f>
        <v>41864908.799999997</v>
      </c>
      <c r="F12" s="11">
        <v>0</v>
      </c>
      <c r="G12" s="11">
        <v>0</v>
      </c>
      <c r="H12" s="11">
        <v>0</v>
      </c>
      <c r="I12" s="10">
        <v>7.7399999999999998E-5</v>
      </c>
      <c r="J12" s="10">
        <v>3E-9</v>
      </c>
      <c r="K12" s="10">
        <v>6E-10</v>
      </c>
      <c r="L12" s="28">
        <f t="shared" ref="L12:L18" si="1">(I12*E12)*((100-F12)/100)</f>
        <v>3240.3439411199997</v>
      </c>
      <c r="M12" s="12">
        <f t="shared" ref="M12:M18" si="2">J12*E12*((100-G12)/100)</f>
        <v>0.1255947264</v>
      </c>
      <c r="N12" s="29">
        <f t="shared" ref="N12:N18" si="3">K12*E12*((100-H12)/100)</f>
        <v>2.5118945279999999E-2</v>
      </c>
      <c r="O12" s="11">
        <f t="shared" ref="O12:O18" si="4">(L12*$N$4)+(M12*$N$5)+(N12*$N$6)</f>
        <v>3250.5171139583995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2.75" customHeight="1">
      <c r="A13" s="7" t="s">
        <v>70</v>
      </c>
      <c r="B13" s="30">
        <v>1000</v>
      </c>
      <c r="C13" s="31">
        <v>38147.636999999995</v>
      </c>
      <c r="D13" s="9" t="s">
        <v>34</v>
      </c>
      <c r="E13" s="8">
        <f t="shared" si="0"/>
        <v>38147636.999999993</v>
      </c>
      <c r="F13" s="11">
        <v>0</v>
      </c>
      <c r="G13" s="11">
        <v>0</v>
      </c>
      <c r="H13" s="11">
        <v>0</v>
      </c>
      <c r="I13" s="10">
        <v>7.4099999999999999E-5</v>
      </c>
      <c r="J13" s="10">
        <v>3E-9</v>
      </c>
      <c r="K13" s="10">
        <v>6E-10</v>
      </c>
      <c r="L13" s="28">
        <f t="shared" si="1"/>
        <v>2826.7399016999993</v>
      </c>
      <c r="M13" s="12">
        <f t="shared" si="2"/>
        <v>0.11444291099999998</v>
      </c>
      <c r="N13" s="29">
        <f t="shared" si="3"/>
        <v>2.2888582199999997E-2</v>
      </c>
      <c r="O13" s="11">
        <f t="shared" si="4"/>
        <v>2836.0097774909996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2.75" customHeight="1">
      <c r="A14" s="24" t="s">
        <v>71</v>
      </c>
      <c r="B14" s="25">
        <v>1000</v>
      </c>
      <c r="C14" s="32">
        <v>37.808</v>
      </c>
      <c r="D14" s="27" t="s">
        <v>34</v>
      </c>
      <c r="E14" s="8">
        <f t="shared" si="0"/>
        <v>37808</v>
      </c>
      <c r="F14" s="11">
        <v>0</v>
      </c>
      <c r="G14" s="11">
        <v>0</v>
      </c>
      <c r="H14" s="11">
        <v>0</v>
      </c>
      <c r="I14" s="10">
        <v>5.6100000000000002E-5</v>
      </c>
      <c r="J14" s="10">
        <v>9.9999999999999986E-10</v>
      </c>
      <c r="K14" s="10">
        <v>9.9999999999999991E-11</v>
      </c>
      <c r="L14" s="28">
        <f t="shared" si="1"/>
        <v>2.1210287999999999</v>
      </c>
      <c r="M14" s="12">
        <f t="shared" si="2"/>
        <v>3.7807999999999994E-5</v>
      </c>
      <c r="N14" s="29">
        <f t="shared" si="3"/>
        <v>3.7807999999999994E-6</v>
      </c>
      <c r="O14" s="11">
        <f t="shared" si="4"/>
        <v>2.123089336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2.75" customHeight="1">
      <c r="A15" s="7" t="s">
        <v>72</v>
      </c>
      <c r="B15" s="8">
        <v>1000</v>
      </c>
      <c r="C15" s="31">
        <v>35304.647399999994</v>
      </c>
      <c r="D15" s="9" t="s">
        <v>34</v>
      </c>
      <c r="E15" s="8">
        <f t="shared" si="0"/>
        <v>35304647.399999991</v>
      </c>
      <c r="F15" s="11">
        <v>0</v>
      </c>
      <c r="G15" s="11">
        <v>0</v>
      </c>
      <c r="H15" s="11">
        <v>0</v>
      </c>
      <c r="I15" s="10">
        <v>6.9300000000000004E-5</v>
      </c>
      <c r="J15" s="10">
        <v>3E-9</v>
      </c>
      <c r="K15" s="10">
        <v>6E-10</v>
      </c>
      <c r="L15" s="28">
        <f t="shared" si="1"/>
        <v>2446.6120648199994</v>
      </c>
      <c r="M15" s="12">
        <f t="shared" si="2"/>
        <v>0.10591394219999997</v>
      </c>
      <c r="N15" s="29">
        <f t="shared" si="3"/>
        <v>2.1182788439999996E-2</v>
      </c>
      <c r="O15" s="11">
        <f t="shared" si="4"/>
        <v>2455.1910941381993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2.75" customHeight="1">
      <c r="A16" s="7" t="s">
        <v>38</v>
      </c>
      <c r="B16" s="8">
        <v>1000</v>
      </c>
      <c r="C16" s="31">
        <v>26121.539399999998</v>
      </c>
      <c r="D16" s="9" t="s">
        <v>34</v>
      </c>
      <c r="E16" s="8">
        <f t="shared" si="0"/>
        <v>26121539.399999999</v>
      </c>
      <c r="F16" s="11">
        <v>0</v>
      </c>
      <c r="G16" s="11">
        <v>0</v>
      </c>
      <c r="H16" s="11">
        <v>0</v>
      </c>
      <c r="I16" s="10">
        <v>6.3100000000000002E-5</v>
      </c>
      <c r="J16" s="10">
        <v>9.9999999999999986E-10</v>
      </c>
      <c r="K16" s="10">
        <v>9.9999999999999991E-11</v>
      </c>
      <c r="L16" s="28">
        <f t="shared" si="1"/>
        <v>1648.26913614</v>
      </c>
      <c r="M16" s="12">
        <f t="shared" si="2"/>
        <v>2.6121539399999994E-2</v>
      </c>
      <c r="N16" s="29">
        <f t="shared" si="3"/>
        <v>2.6121539399999996E-3</v>
      </c>
      <c r="O16" s="11">
        <f t="shared" si="4"/>
        <v>1649.6927600372999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2.75" customHeight="1">
      <c r="A17" s="7" t="s">
        <v>39</v>
      </c>
      <c r="B17" s="30">
        <v>1000</v>
      </c>
      <c r="C17" s="31">
        <v>19432</v>
      </c>
      <c r="D17" s="9" t="s">
        <v>40</v>
      </c>
      <c r="E17" s="8">
        <f t="shared" si="0"/>
        <v>19432000</v>
      </c>
      <c r="F17" s="11">
        <v>0</v>
      </c>
      <c r="G17" s="11">
        <v>0</v>
      </c>
      <c r="H17" s="11">
        <v>0</v>
      </c>
      <c r="I17" s="10">
        <v>1.12E-4</v>
      </c>
      <c r="J17" s="10">
        <v>2.0000000000000002E-7</v>
      </c>
      <c r="K17" s="10">
        <v>3.9999999999999994E-9</v>
      </c>
      <c r="L17" s="28">
        <f t="shared" si="1"/>
        <v>2176.384</v>
      </c>
      <c r="M17" s="12">
        <f t="shared" si="2"/>
        <v>3.8864000000000005</v>
      </c>
      <c r="N17" s="29">
        <f t="shared" si="3"/>
        <v>7.7727999999999992E-2</v>
      </c>
      <c r="O17" s="11">
        <f t="shared" si="4"/>
        <v>2305.8011200000001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2.75" customHeight="1">
      <c r="A18" s="7" t="s">
        <v>41</v>
      </c>
      <c r="B18" s="8">
        <v>1000</v>
      </c>
      <c r="C18" s="31">
        <v>14486</v>
      </c>
      <c r="D18" s="9" t="s">
        <v>40</v>
      </c>
      <c r="E18" s="8">
        <f t="shared" si="0"/>
        <v>14486000</v>
      </c>
      <c r="F18" s="11">
        <v>0</v>
      </c>
      <c r="G18" s="11">
        <v>0</v>
      </c>
      <c r="H18" s="11">
        <v>0</v>
      </c>
      <c r="I18" s="10">
        <v>1.12E-4</v>
      </c>
      <c r="J18" s="10">
        <v>3.0000000000000004E-8</v>
      </c>
      <c r="K18" s="10">
        <v>3.9999999999999994E-9</v>
      </c>
      <c r="L18" s="28">
        <f t="shared" si="1"/>
        <v>1622.432</v>
      </c>
      <c r="M18" s="12">
        <f t="shared" si="2"/>
        <v>0.43458000000000008</v>
      </c>
      <c r="N18" s="29">
        <f t="shared" si="3"/>
        <v>5.7943999999999989E-2</v>
      </c>
      <c r="O18" s="11">
        <f t="shared" si="4"/>
        <v>1649.9554000000001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2.75" customHeight="1">
      <c r="A19" s="1" t="s">
        <v>42</v>
      </c>
      <c r="B19" s="13"/>
      <c r="C19" s="14"/>
      <c r="D19" s="14"/>
      <c r="E19" s="13"/>
      <c r="F19" s="13"/>
      <c r="G19" s="13"/>
      <c r="H19" s="13"/>
      <c r="I19" s="2"/>
      <c r="J19" s="2"/>
      <c r="K19" s="2"/>
      <c r="L19" s="13"/>
      <c r="M19" s="15"/>
      <c r="N19" s="15"/>
      <c r="O19" s="1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2.75" customHeight="1">
      <c r="A20" s="1" t="s">
        <v>43</v>
      </c>
      <c r="B20" s="13"/>
      <c r="C20" s="14"/>
      <c r="D20" s="14"/>
      <c r="E20" s="13"/>
      <c r="F20" s="13"/>
      <c r="G20" s="13"/>
      <c r="H20" s="13"/>
      <c r="I20" s="2"/>
      <c r="J20" s="2"/>
      <c r="K20" s="2"/>
      <c r="L20" s="13"/>
      <c r="M20" s="15"/>
      <c r="N20" s="15"/>
      <c r="O20" s="1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2.75" customHeight="1">
      <c r="A21" s="2"/>
      <c r="B21" s="2"/>
      <c r="C21" s="2"/>
      <c r="D21" s="2"/>
      <c r="E21" s="16"/>
      <c r="F21" s="16"/>
      <c r="G21" s="16"/>
      <c r="H21" s="16"/>
      <c r="I21" s="2"/>
      <c r="J21" s="2"/>
      <c r="K21" s="2"/>
      <c r="L21" s="16"/>
      <c r="M21" s="18"/>
      <c r="N21" s="18"/>
      <c r="O21" s="19"/>
      <c r="P21" s="2"/>
      <c r="Q21" s="1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1"/>
      <c r="M22" s="21"/>
      <c r="N22" s="22"/>
      <c r="O22" s="2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</sheetData>
  <mergeCells count="14">
    <mergeCell ref="L10:N10"/>
    <mergeCell ref="M3:N3"/>
    <mergeCell ref="A8:A11"/>
    <mergeCell ref="B8:O8"/>
    <mergeCell ref="C9:D9"/>
    <mergeCell ref="B10:B11"/>
    <mergeCell ref="C10:C11"/>
    <mergeCell ref="D10:D11"/>
    <mergeCell ref="O10:O11"/>
    <mergeCell ref="E10:E11"/>
    <mergeCell ref="F10:F11"/>
    <mergeCell ref="G10:G11"/>
    <mergeCell ref="H10:H11"/>
    <mergeCell ref="I10:K10"/>
  </mergeCells>
  <pageMargins left="0.75" right="0.75" top="1" bottom="1" header="0" footer="0"/>
  <pageSetup paperSize="9"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16"/>
  <sheetViews>
    <sheetView topLeftCell="A99" workbookViewId="0">
      <selection activeCell="L92" sqref="L92"/>
    </sheetView>
  </sheetViews>
  <sheetFormatPr baseColWidth="10" defaultColWidth="12.625" defaultRowHeight="15" customHeight="1"/>
  <cols>
    <col min="1" max="11" width="10.625" customWidth="1"/>
  </cols>
  <sheetData>
    <row r="2" spans="2:2" ht="14.25">
      <c r="B2" t="s">
        <v>73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2" ht="15.75" customHeight="1"/>
    <row r="50" spans="2:2" ht="15.75" customHeight="1"/>
    <row r="51" spans="2:2" ht="15.75" customHeight="1"/>
    <row r="52" spans="2:2" ht="15.75" customHeight="1"/>
    <row r="53" spans="2:2" ht="15.75" customHeight="1"/>
    <row r="54" spans="2:2" ht="15.75" customHeight="1"/>
    <row r="55" spans="2:2" ht="15.75" customHeight="1">
      <c r="B55" t="s">
        <v>74</v>
      </c>
    </row>
    <row r="56" spans="2:2" ht="15.75" customHeight="1">
      <c r="B56" t="s">
        <v>75</v>
      </c>
    </row>
    <row r="57" spans="2:2" ht="15.75" customHeight="1"/>
    <row r="58" spans="2:2" ht="15.75" customHeight="1"/>
    <row r="59" spans="2:2" ht="15.75" customHeight="1"/>
    <row r="60" spans="2:2" ht="15.75" customHeight="1"/>
    <row r="61" spans="2:2" ht="15.75" customHeight="1"/>
    <row r="62" spans="2:2" ht="15.75" customHeight="1"/>
    <row r="63" spans="2:2" ht="15.75" customHeight="1"/>
    <row r="64" spans="2: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2:2" ht="15.75" customHeight="1"/>
    <row r="98" spans="2:2" ht="15.75" customHeight="1"/>
    <row r="99" spans="2:2" ht="15.75" customHeight="1"/>
    <row r="100" spans="2:2" ht="15.75" customHeight="1">
      <c r="B100" t="s">
        <v>76</v>
      </c>
    </row>
    <row r="101" spans="2:2" ht="15.75" customHeight="1"/>
    <row r="102" spans="2:2" ht="15.75" customHeight="1"/>
    <row r="103" spans="2:2" ht="15.75" customHeight="1"/>
    <row r="104" spans="2:2" ht="15.75" customHeight="1"/>
    <row r="105" spans="2:2" ht="15.75" customHeight="1"/>
    <row r="106" spans="2:2" ht="15.75" customHeight="1"/>
    <row r="107" spans="2:2" ht="15.75" customHeight="1"/>
    <row r="108" spans="2:2" ht="15.75" customHeight="1"/>
    <row r="109" spans="2:2" ht="15.75" customHeight="1"/>
    <row r="110" spans="2:2" ht="15.75" customHeight="1"/>
    <row r="111" spans="2:2" ht="15.75" customHeight="1"/>
    <row r="112" spans="2:2" ht="15.75" customHeight="1"/>
    <row r="113" ht="15.75" customHeight="1"/>
    <row r="114" ht="15.75" customHeight="1"/>
    <row r="115" ht="15.75" customHeight="1"/>
    <row r="116" ht="15.75" customHeight="1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Calculo de Emisiones GEI</vt:lpstr>
      <vt:lpstr>GEI_eléctrico_Eficiencia</vt:lpstr>
      <vt:lpstr>Fuentes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Paz Ramírez</dc:creator>
  <cp:lastModifiedBy>Gonzalo Pino Farias</cp:lastModifiedBy>
  <dcterms:created xsi:type="dcterms:W3CDTF">2025-01-17T19:19:50Z</dcterms:created>
  <dcterms:modified xsi:type="dcterms:W3CDTF">2025-03-24T19:50:26Z</dcterms:modified>
</cp:coreProperties>
</file>